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undacionorecla.sharepoint.com/sites/FRL02-AdministracinTcnica/Documentos compartidos/General/TRANSPARENCIA/PAG WEB ORECLA.  TRANSPARENCIA/INFORMACIÓN ECONOMICA Y PRESUPUESTARIA/FACTURAS IMPORTE SUPERIOR 3.000 EUROS/2025/"/>
    </mc:Choice>
  </mc:AlternateContent>
  <xr:revisionPtr revIDLastSave="101" documentId="8_{AE516B1F-F516-4BE8-AE06-E2715A3CBACA}" xr6:coauthVersionLast="47" xr6:coauthVersionMax="47" xr10:uidLastSave="{2921995B-1421-4272-BCB5-9C6A0C2B2F08}"/>
  <bookViews>
    <workbookView xWindow="-28920" yWindow="-120" windowWidth="29040" windowHeight="15720" xr2:uid="{540136F5-93CB-4623-ADBA-EBBFDF8C9DF9}"/>
  </bookViews>
  <sheets>
    <sheet name="1T 2025" sheetId="4" r:id="rId1"/>
    <sheet name="2T 2025" sheetId="3" r:id="rId2"/>
    <sheet name="3T 2025" sheetId="1" r:id="rId3"/>
    <sheet name="4T 2025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" i="2" l="1"/>
  <c r="E6" i="2"/>
  <c r="F6" i="2" s="1"/>
  <c r="G6" i="2" s="1"/>
  <c r="E5" i="2"/>
  <c r="G5" i="2" s="1"/>
  <c r="E4" i="2"/>
  <c r="F4" i="2"/>
  <c r="G4" i="2" s="1"/>
  <c r="F5" i="2"/>
  <c r="F7" i="2"/>
  <c r="G7" i="2"/>
  <c r="E3" i="2"/>
  <c r="F3" i="2"/>
  <c r="G3" i="2" s="1"/>
  <c r="G3" i="1"/>
  <c r="F3" i="1"/>
  <c r="E3" i="1"/>
  <c r="F3" i="3"/>
  <c r="E3" i="3"/>
  <c r="F5" i="4"/>
  <c r="E5" i="4"/>
  <c r="F4" i="4"/>
  <c r="E4" i="4"/>
</calcChain>
</file>

<file path=xl/sharedStrings.xml><?xml version="1.0" encoding="utf-8"?>
<sst xmlns="http://schemas.openxmlformats.org/spreadsheetml/2006/main" count="61" uniqueCount="32">
  <si>
    <t>PROVEEDOR</t>
  </si>
  <si>
    <t>Nº FACTURA</t>
  </si>
  <si>
    <t>NIF</t>
  </si>
  <si>
    <t>BASE IMPONIBLE</t>
  </si>
  <si>
    <t>IVA</t>
  </si>
  <si>
    <t>TOTAL</t>
  </si>
  <si>
    <r>
      <rPr>
        <b/>
        <sz val="14"/>
        <color theme="1"/>
        <rFont val="Calibri"/>
        <family val="2"/>
        <scheme val="minor"/>
      </rPr>
      <t>FACTURAS RECIBIDAS IMPORTE SUPERIOR A 3000€</t>
    </r>
    <r>
      <rPr>
        <sz val="14"/>
        <color theme="1"/>
        <rFont val="Calibri"/>
        <family val="2"/>
        <scheme val="minor"/>
      </rPr>
      <t xml:space="preserve">
LEY 1/2018 DE 21 DE MARZO DE TRANSPARENCIA 
DE LA ACTIVIDAD PÚBLICA
</t>
    </r>
  </si>
  <si>
    <t>FECHA FACTURA:</t>
  </si>
  <si>
    <t>TEKNEI INFORMATION TECHNOLOGY S.L.</t>
  </si>
  <si>
    <t>B86275112</t>
  </si>
  <si>
    <t>PROGRATEC CONSULTING SLNE</t>
  </si>
  <si>
    <t>F2500003</t>
  </si>
  <si>
    <t>B39634829</t>
  </si>
  <si>
    <t>CARDENAL Y GUARDEÑO S.L.</t>
  </si>
  <si>
    <t>1/002575</t>
  </si>
  <si>
    <t>B72903479</t>
  </si>
  <si>
    <t>251520</t>
  </si>
  <si>
    <t>B8675112</t>
  </si>
  <si>
    <t>UNIFIED COMMS</t>
  </si>
  <si>
    <t>FVU2508000</t>
  </si>
  <si>
    <t>B70898358</t>
  </si>
  <si>
    <t>ASESORÍA ORGO S.L.</t>
  </si>
  <si>
    <t>ADECCO FORMACION SA.</t>
  </si>
  <si>
    <t>MAGNAVISTA PUBLICIDAD S.L.</t>
  </si>
  <si>
    <t>1/1732</t>
  </si>
  <si>
    <t>9040310000442</t>
  </si>
  <si>
    <t>253381</t>
  </si>
  <si>
    <t>25185</t>
  </si>
  <si>
    <t>25186</t>
  </si>
  <si>
    <t>B39270533</t>
  </si>
  <si>
    <t>A58467341</t>
  </si>
  <si>
    <t>B39560156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</si>
</sst>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dd\-mm\-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7377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44" fontId="0" fillId="0" borderId="0" xfId="1" applyFont="1" applyFill="1"/>
    <xf numFmtId="44" fontId="0" fillId="0" borderId="0" xfId="1" applyFont="1" applyFill="1" applyBorder="1"/>
    <xf numFmtId="0" fontId="6" fillId="0" borderId="0" xfId="0" applyFont="1" applyAlignment="1">
      <alignment horizontal="center" vertical="center"/>
    </xf>
    <xf numFmtId="49" fontId="0" fillId="0" borderId="0" xfId="0" applyNumberFormat="1" applyAlignment="1">
      <alignment horizontal="left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0" fillId="0" borderId="0" xfId="0" applyAlignment="1">
      <alignment horizontal="center"/>
    </xf>
    <xf numFmtId="44" fontId="7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center"/>
    </xf>
    <xf numFmtId="44" fontId="5" fillId="0" borderId="0" xfId="1" applyFont="1" applyFill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4" fontId="0" fillId="0" borderId="0" xfId="1" applyFont="1"/>
    <xf numFmtId="14" fontId="0" fillId="0" borderId="0" xfId="0" applyNumberFormat="1"/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0" fontId="3" fillId="2" borderId="2" xfId="0" applyFont="1" applyFill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571500</xdr:colOff>
      <xdr:row>0</xdr:row>
      <xdr:rowOff>352425</xdr:rowOff>
    </xdr:from>
    <xdr:to>
      <xdr:col>6</xdr:col>
      <xdr:colOff>1066800</xdr:colOff>
      <xdr:row>0</xdr:row>
      <xdr:rowOff>1181660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297F899-3BF7-4218-95EA-9111C239CC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64909"/>
        <a:stretch>
          <a:fillRect/>
        </a:stretch>
      </xdr:blipFill>
      <xdr:spPr>
        <a:xfrm>
          <a:off x="7391400" y="352425"/>
          <a:ext cx="1676400" cy="8292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412791</xdr:colOff>
      <xdr:row>0</xdr:row>
      <xdr:rowOff>384138</xdr:rowOff>
    </xdr:from>
    <xdr:to>
      <xdr:col>6</xdr:col>
      <xdr:colOff>1028700</xdr:colOff>
      <xdr:row>0</xdr:row>
      <xdr:rowOff>1213373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05280DB-B396-4AF0-BF71-B5E0C59FA3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65375"/>
        <a:stretch>
          <a:fillRect/>
        </a:stretch>
      </xdr:blipFill>
      <xdr:spPr>
        <a:xfrm>
          <a:off x="7204116" y="384138"/>
          <a:ext cx="1654134" cy="8292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666045</xdr:colOff>
      <xdr:row>0</xdr:row>
      <xdr:rowOff>377413</xdr:rowOff>
    </xdr:from>
    <xdr:to>
      <xdr:col>7</xdr:col>
      <xdr:colOff>160558</xdr:colOff>
      <xdr:row>0</xdr:row>
      <xdr:rowOff>1355910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9BA352-2E58-42D2-B06B-5F676E4780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63321"/>
        <a:stretch>
          <a:fillRect/>
        </a:stretch>
      </xdr:blipFill>
      <xdr:spPr>
        <a:xfrm>
          <a:off x="8622221" y="377413"/>
          <a:ext cx="2094278" cy="9784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584241</xdr:colOff>
      <xdr:row>0</xdr:row>
      <xdr:rowOff>184113</xdr:rowOff>
    </xdr:from>
    <xdr:to>
      <xdr:col>7</xdr:col>
      <xdr:colOff>19050</xdr:colOff>
      <xdr:row>0</xdr:row>
      <xdr:rowOff>1013348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65EBCB-751A-443B-9E59-E3688A5E4D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62783"/>
        <a:stretch>
          <a:fillRect/>
        </a:stretch>
      </xdr:blipFill>
      <xdr:spPr>
        <a:xfrm>
          <a:off x="7737516" y="184113"/>
          <a:ext cx="1777959" cy="829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CA7CB-1AD3-43B6-820F-5C6D08B6D0D2}">
  <dimension ref="A1:G5"/>
  <sheetViews>
    <sheetView tabSelected="1" workbookViewId="0">
      <selection activeCell="G11" sqref="G11"/>
    </sheetView>
  </sheetViews>
  <sheetFormatPr baseColWidth="10" defaultRowHeight="15" x14ac:dyDescent="0.25"/>
  <cols>
    <col min="1" max="1" width="31.42578125" customWidth="1"/>
    <col min="2" max="7" width="17.7109375" customWidth="1"/>
  </cols>
  <sheetData>
    <row r="1" spans="1:7" ht="136.5" customHeight="1" x14ac:dyDescent="0.25">
      <c r="A1" s="24" t="s">
        <v>6</v>
      </c>
      <c r="B1" s="24"/>
      <c r="C1" s="24"/>
      <c r="D1" s="24"/>
      <c r="E1" s="24"/>
      <c r="F1" s="24"/>
      <c r="G1" s="24"/>
    </row>
    <row r="2" spans="1:7" x14ac:dyDescent="0.25">
      <c r="A2" s="3" t="s">
        <v>0</v>
      </c>
      <c r="B2" s="4" t="s">
        <v>1</v>
      </c>
      <c r="C2" s="4" t="s">
        <v>7</v>
      </c>
      <c r="D2" s="4" t="s">
        <v>2</v>
      </c>
      <c r="E2" s="4" t="s">
        <v>3</v>
      </c>
      <c r="F2" s="4" t="s">
        <v>4</v>
      </c>
      <c r="G2" s="4" t="s">
        <v>5</v>
      </c>
    </row>
    <row r="3" spans="1:7" x14ac:dyDescent="0.25">
      <c r="A3" t="s">
        <v>8</v>
      </c>
      <c r="B3">
        <v>250141</v>
      </c>
      <c r="C3" s="21">
        <v>45667</v>
      </c>
      <c r="D3" s="22" t="s">
        <v>9</v>
      </c>
      <c r="E3" s="20">
        <v>14980</v>
      </c>
      <c r="F3" s="20">
        <v>3145.8</v>
      </c>
      <c r="G3" s="20">
        <v>18125.8</v>
      </c>
    </row>
    <row r="4" spans="1:7" x14ac:dyDescent="0.25">
      <c r="A4" t="s">
        <v>10</v>
      </c>
      <c r="B4" s="22" t="s">
        <v>11</v>
      </c>
      <c r="C4" s="21">
        <v>45665</v>
      </c>
      <c r="D4" s="22" t="s">
        <v>12</v>
      </c>
      <c r="E4" s="20">
        <f>G4/1.21</f>
        <v>2600</v>
      </c>
      <c r="F4" s="20">
        <f>E4*21%</f>
        <v>546</v>
      </c>
      <c r="G4" s="20">
        <v>3146</v>
      </c>
    </row>
    <row r="5" spans="1:7" x14ac:dyDescent="0.25">
      <c r="A5" t="s">
        <v>13</v>
      </c>
      <c r="B5" s="22" t="s">
        <v>14</v>
      </c>
      <c r="C5" s="21">
        <v>45673</v>
      </c>
      <c r="D5" s="22" t="s">
        <v>15</v>
      </c>
      <c r="E5" s="20">
        <f>G5/1.21</f>
        <v>4925.7107438016528</v>
      </c>
      <c r="F5" s="20">
        <f>E5*21%</f>
        <v>1034.3992561983471</v>
      </c>
      <c r="G5" s="20">
        <v>5960.11</v>
      </c>
    </row>
  </sheetData>
  <mergeCells count="1">
    <mergeCell ref="A1:G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5E69B-7943-4A51-9F4F-CC757763E367}">
  <dimension ref="A1:G5"/>
  <sheetViews>
    <sheetView workbookViewId="0">
      <selection activeCell="B18" sqref="B18"/>
    </sheetView>
  </sheetViews>
  <sheetFormatPr baseColWidth="10" defaultRowHeight="15" x14ac:dyDescent="0.25"/>
  <cols>
    <col min="1" max="1" width="39.5703125" bestFit="1" customWidth="1"/>
    <col min="2" max="7" width="15.5703125" customWidth="1"/>
  </cols>
  <sheetData>
    <row r="1" spans="1:7" ht="136.5" customHeight="1" x14ac:dyDescent="0.25">
      <c r="A1" s="24" t="s">
        <v>6</v>
      </c>
      <c r="B1" s="24"/>
      <c r="C1" s="24"/>
      <c r="D1" s="24"/>
      <c r="E1" s="24"/>
      <c r="F1" s="24"/>
      <c r="G1" s="24"/>
    </row>
    <row r="2" spans="1:7" x14ac:dyDescent="0.25">
      <c r="A2" s="3" t="s">
        <v>0</v>
      </c>
      <c r="B2" s="4" t="s">
        <v>1</v>
      </c>
      <c r="C2" s="4" t="s">
        <v>7</v>
      </c>
      <c r="D2" s="4" t="s">
        <v>2</v>
      </c>
      <c r="E2" s="4" t="s">
        <v>3</v>
      </c>
      <c r="F2" s="4" t="s">
        <v>4</v>
      </c>
      <c r="G2" s="4" t="s">
        <v>5</v>
      </c>
    </row>
    <row r="3" spans="1:7" x14ac:dyDescent="0.25">
      <c r="A3" s="5" t="s">
        <v>8</v>
      </c>
      <c r="B3" s="15" t="s">
        <v>16</v>
      </c>
      <c r="C3" s="16">
        <v>45808</v>
      </c>
      <c r="D3" s="23" t="s">
        <v>17</v>
      </c>
      <c r="E3" s="8">
        <f>G3/1.21</f>
        <v>9163.8264462809911</v>
      </c>
      <c r="F3" s="8">
        <f>E3*21%</f>
        <v>1924.403553719008</v>
      </c>
      <c r="G3" s="17">
        <v>11088.23</v>
      </c>
    </row>
    <row r="4" spans="1:7" x14ac:dyDescent="0.25">
      <c r="D4" s="22"/>
    </row>
    <row r="5" spans="1:7" x14ac:dyDescent="0.25">
      <c r="D5" s="22"/>
    </row>
  </sheetData>
  <mergeCells count="1">
    <mergeCell ref="A1:G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8C858-B2AE-4007-B7D7-7BBD057BDE0D}">
  <sheetPr>
    <pageSetUpPr fitToPage="1"/>
  </sheetPr>
  <dimension ref="A1:M16"/>
  <sheetViews>
    <sheetView zoomScale="85" zoomScaleNormal="85" workbookViewId="0">
      <selection activeCell="C18" sqref="C18"/>
    </sheetView>
  </sheetViews>
  <sheetFormatPr baseColWidth="10" defaultRowHeight="15" x14ac:dyDescent="0.25"/>
  <cols>
    <col min="1" max="1" width="41.28515625" customWidth="1"/>
    <col min="2" max="7" width="19.42578125" customWidth="1"/>
    <col min="8" max="8" width="12.140625" bestFit="1" customWidth="1"/>
  </cols>
  <sheetData>
    <row r="1" spans="1:13" ht="134.25" customHeight="1" x14ac:dyDescent="0.25">
      <c r="A1" s="24" t="s">
        <v>6</v>
      </c>
      <c r="B1" s="24"/>
      <c r="C1" s="24"/>
      <c r="D1" s="24"/>
      <c r="E1" s="24"/>
      <c r="F1" s="24"/>
      <c r="G1" s="24"/>
    </row>
    <row r="2" spans="1:13" s="1" customFormat="1" ht="33.75" customHeight="1" x14ac:dyDescent="0.25">
      <c r="A2" s="3" t="s">
        <v>0</v>
      </c>
      <c r="B2" s="4" t="s">
        <v>1</v>
      </c>
      <c r="C2" s="4" t="s">
        <v>7</v>
      </c>
      <c r="D2" s="4" t="s">
        <v>2</v>
      </c>
      <c r="E2" s="4" t="s">
        <v>3</v>
      </c>
      <c r="F2" s="4" t="s">
        <v>4</v>
      </c>
      <c r="G2" s="4" t="s">
        <v>5</v>
      </c>
      <c r="H2" s="2"/>
      <c r="I2" s="2"/>
      <c r="J2" s="2"/>
      <c r="K2" s="2"/>
      <c r="L2" s="2"/>
    </row>
    <row r="3" spans="1:13" x14ac:dyDescent="0.25">
      <c r="A3" s="5" t="s">
        <v>18</v>
      </c>
      <c r="B3" s="15" t="s">
        <v>19</v>
      </c>
      <c r="C3" s="16">
        <v>45898</v>
      </c>
      <c r="D3" s="23" t="s">
        <v>20</v>
      </c>
      <c r="E3" s="8">
        <f>3327.5/1.21</f>
        <v>2750</v>
      </c>
      <c r="F3" s="8">
        <f>E3*21%</f>
        <v>577.5</v>
      </c>
      <c r="G3" s="17">
        <f>E3+F3</f>
        <v>3327.5</v>
      </c>
    </row>
    <row r="4" spans="1:13" x14ac:dyDescent="0.25">
      <c r="A4" s="5"/>
      <c r="B4" s="10"/>
      <c r="C4" s="11"/>
      <c r="D4" s="23"/>
      <c r="E4" s="8"/>
      <c r="F4" s="8"/>
      <c r="G4" s="7"/>
    </row>
    <row r="5" spans="1:13" x14ac:dyDescent="0.25">
      <c r="A5" s="5"/>
      <c r="B5" s="10"/>
      <c r="C5" s="11"/>
      <c r="D5" s="23"/>
      <c r="E5" s="8"/>
      <c r="F5" s="8"/>
      <c r="G5" s="7"/>
      <c r="H5" s="14"/>
    </row>
    <row r="6" spans="1:13" x14ac:dyDescent="0.25">
      <c r="A6" s="5"/>
      <c r="B6" s="10"/>
      <c r="C6" s="11"/>
      <c r="D6" s="6"/>
      <c r="E6" s="8"/>
      <c r="F6" s="8"/>
      <c r="G6" s="7"/>
      <c r="H6" s="14"/>
    </row>
    <row r="7" spans="1:13" x14ac:dyDescent="0.25">
      <c r="A7" s="5"/>
      <c r="B7" s="10"/>
      <c r="C7" s="11"/>
      <c r="D7" s="6"/>
      <c r="E7" s="8"/>
      <c r="F7" s="8"/>
      <c r="G7" s="7"/>
      <c r="H7" s="14"/>
    </row>
    <row r="8" spans="1:13" x14ac:dyDescent="0.25">
      <c r="A8" s="5"/>
      <c r="B8" s="10"/>
      <c r="C8" s="11"/>
      <c r="D8" s="6"/>
      <c r="E8" s="8"/>
      <c r="F8" s="8"/>
      <c r="G8" s="7"/>
      <c r="H8" s="14"/>
    </row>
    <row r="14" spans="1:13" x14ac:dyDescent="0.25">
      <c r="A14" s="6"/>
      <c r="B14" s="9"/>
      <c r="F14" s="11"/>
      <c r="H14" s="12"/>
      <c r="I14" s="13"/>
      <c r="K14" s="11"/>
      <c r="L14" s="11"/>
      <c r="M14" s="11"/>
    </row>
    <row r="15" spans="1:13" x14ac:dyDescent="0.25">
      <c r="A15" s="6"/>
      <c r="B15" s="9"/>
      <c r="F15" s="11"/>
      <c r="H15" s="12"/>
      <c r="I15" s="13"/>
      <c r="K15" s="11"/>
      <c r="L15" s="11"/>
      <c r="M15" s="11"/>
    </row>
    <row r="16" spans="1:13" x14ac:dyDescent="0.25">
      <c r="A16" s="6"/>
      <c r="B16" s="9"/>
      <c r="F16" s="11"/>
      <c r="H16" s="12"/>
      <c r="I16" s="13"/>
      <c r="K16" s="11"/>
      <c r="L16" s="11"/>
      <c r="M16" s="11"/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37D8F-51F8-4209-98C0-2C9FC32C3723}">
  <dimension ref="A1:I7"/>
  <sheetViews>
    <sheetView workbookViewId="0">
      <selection activeCell="G10" sqref="G10"/>
    </sheetView>
  </sheetViews>
  <sheetFormatPr baseColWidth="10" defaultRowHeight="15" x14ac:dyDescent="0.25"/>
  <cols>
    <col min="1" max="1" width="37" bestFit="1" customWidth="1"/>
    <col min="2" max="7" width="17.5703125" customWidth="1"/>
  </cols>
  <sheetData>
    <row r="1" spans="1:9" ht="115.5" customHeight="1" x14ac:dyDescent="0.25">
      <c r="A1" s="24" t="s">
        <v>6</v>
      </c>
      <c r="B1" s="24"/>
      <c r="C1" s="24"/>
      <c r="D1" s="24"/>
      <c r="E1" s="24"/>
      <c r="F1" s="24"/>
      <c r="G1" s="24"/>
    </row>
    <row r="2" spans="1:9" x14ac:dyDescent="0.25">
      <c r="A2" s="3" t="s">
        <v>0</v>
      </c>
      <c r="B2" s="4" t="s">
        <v>1</v>
      </c>
      <c r="C2" s="4" t="s">
        <v>7</v>
      </c>
      <c r="D2" s="4" t="s">
        <v>2</v>
      </c>
      <c r="E2" s="4" t="s">
        <v>3</v>
      </c>
      <c r="F2" s="4" t="s">
        <v>4</v>
      </c>
      <c r="G2" s="4" t="s">
        <v>5</v>
      </c>
    </row>
    <row r="3" spans="1:9" x14ac:dyDescent="0.25">
      <c r="A3" s="5" t="s">
        <v>21</v>
      </c>
      <c r="B3" s="15" t="s">
        <v>24</v>
      </c>
      <c r="C3" s="16">
        <v>45966</v>
      </c>
      <c r="D3" s="6" t="s">
        <v>29</v>
      </c>
      <c r="E3" s="17">
        <f>3751/1.21</f>
        <v>3100</v>
      </c>
      <c r="F3" s="20">
        <f>E3*21%</f>
        <v>651</v>
      </c>
      <c r="G3" s="20">
        <f>E3+F3</f>
        <v>3751</v>
      </c>
      <c r="I3" s="19"/>
    </row>
    <row r="4" spans="1:9" x14ac:dyDescent="0.25">
      <c r="A4" s="5" t="s">
        <v>22</v>
      </c>
      <c r="B4" s="15" t="s">
        <v>25</v>
      </c>
      <c r="C4" s="16">
        <v>46007</v>
      </c>
      <c r="D4" s="6" t="s">
        <v>30</v>
      </c>
      <c r="E4" s="17">
        <f>16938.79/1.21</f>
        <v>13999.000000000002</v>
      </c>
      <c r="F4" s="20">
        <f t="shared" ref="F4:F7" si="0">E4*21%</f>
        <v>2939.7900000000004</v>
      </c>
      <c r="G4" s="20">
        <f t="shared" ref="G4:G7" si="1">E4+F4</f>
        <v>16938.79</v>
      </c>
      <c r="I4" s="19"/>
    </row>
    <row r="5" spans="1:9" x14ac:dyDescent="0.25">
      <c r="A5" s="5" t="s">
        <v>8</v>
      </c>
      <c r="B5" s="15" t="s">
        <v>26</v>
      </c>
      <c r="C5" s="16">
        <v>46014</v>
      </c>
      <c r="D5" s="6" t="s">
        <v>9</v>
      </c>
      <c r="E5" s="17">
        <f>5735.4/1.21</f>
        <v>4740</v>
      </c>
      <c r="F5" s="20">
        <f t="shared" si="0"/>
        <v>995.4</v>
      </c>
      <c r="G5" s="20">
        <f t="shared" si="1"/>
        <v>5735.4</v>
      </c>
      <c r="I5" s="6"/>
    </row>
    <row r="6" spans="1:9" x14ac:dyDescent="0.25">
      <c r="A6" s="5" t="s">
        <v>23</v>
      </c>
      <c r="B6" s="15" t="s">
        <v>27</v>
      </c>
      <c r="C6" s="16">
        <v>46021</v>
      </c>
      <c r="D6" s="6" t="s">
        <v>31</v>
      </c>
      <c r="E6" s="17">
        <f>5250.8/1.21</f>
        <v>4339.5041322314055</v>
      </c>
      <c r="F6" s="20">
        <f t="shared" si="0"/>
        <v>911.29586776859514</v>
      </c>
      <c r="G6" s="20">
        <f t="shared" si="1"/>
        <v>5250.8000000000011</v>
      </c>
      <c r="I6" s="19"/>
    </row>
    <row r="7" spans="1:9" s="5" customFormat="1" x14ac:dyDescent="0.25">
      <c r="A7" s="5" t="s">
        <v>23</v>
      </c>
      <c r="B7" s="15" t="s">
        <v>28</v>
      </c>
      <c r="C7" s="16">
        <v>46021</v>
      </c>
      <c r="D7" s="6" t="s">
        <v>31</v>
      </c>
      <c r="E7" s="17">
        <f>4053.5/1.21</f>
        <v>3350</v>
      </c>
      <c r="F7" s="20">
        <f t="shared" si="0"/>
        <v>703.5</v>
      </c>
      <c r="G7" s="20">
        <f t="shared" si="1"/>
        <v>4053.5</v>
      </c>
      <c r="I7" s="18"/>
    </row>
  </sheetData>
  <mergeCells count="1">
    <mergeCell ref="A1:G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464BE28730A3E47BC6E8C340E246978" ma:contentTypeVersion="15" ma:contentTypeDescription="Crear nuevo documento." ma:contentTypeScope="" ma:versionID="b68151fded7257905210a9401e3d447f">
  <xsd:schema xmlns:xsd="http://www.w3.org/2001/XMLSchema" xmlns:xs="http://www.w3.org/2001/XMLSchema" xmlns:p="http://schemas.microsoft.com/office/2006/metadata/properties" xmlns:ns2="d472913a-a631-4fba-b38e-4368dc8c4169" xmlns:ns3="e7b955c4-77d8-42e8-b620-901a8ae13383" targetNamespace="http://schemas.microsoft.com/office/2006/metadata/properties" ma:root="true" ma:fieldsID="776f0e645673133664f2e22925b59108" ns2:_="" ns3:_="">
    <xsd:import namespace="d472913a-a631-4fba-b38e-4368dc8c4169"/>
    <xsd:import namespace="e7b955c4-77d8-42e8-b620-901a8ae133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72913a-a631-4fba-b38e-4368dc8c41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4872e71f-31af-483e-a03d-75b8d3e039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b955c4-77d8-42e8-b620-901a8ae13383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dec6821-1384-48ac-9151-ebe24f9715af}" ma:internalName="TaxCatchAll" ma:showField="CatchAllData" ma:web="e7b955c4-77d8-42e8-b620-901a8ae133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7b955c4-77d8-42e8-b620-901a8ae13383" xsi:nil="true"/>
    <lcf76f155ced4ddcb4097134ff3c332f xmlns="d472913a-a631-4fba-b38e-4368dc8c41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1524388-6E54-418C-B27C-1861CD1743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FBF51C-673F-41E6-8A7D-8B5F6FE0750C}"/>
</file>

<file path=customXml/itemProps3.xml><?xml version="1.0" encoding="utf-8"?>
<ds:datastoreItem xmlns:ds="http://schemas.openxmlformats.org/officeDocument/2006/customXml" ds:itemID="{799EAE5F-DC4E-42D8-8213-C9B2C7163FF6}">
  <ds:schemaRefs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d472913a-a631-4fba-b38e-4368dc8c4169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e7b955c4-77d8-42e8-b620-901a8ae1338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1T 2025</vt:lpstr>
      <vt:lpstr>2T 2025</vt:lpstr>
      <vt:lpstr>3T 2025</vt:lpstr>
      <vt:lpstr>4T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Alonso Lavín</dc:creator>
  <cp:lastModifiedBy>María Alonso Lavín</cp:lastModifiedBy>
  <cp:lastPrinted>2019-02-27T09:34:55Z</cp:lastPrinted>
  <dcterms:created xsi:type="dcterms:W3CDTF">2019-02-27T08:48:42Z</dcterms:created>
  <dcterms:modified xsi:type="dcterms:W3CDTF">2026-01-20T12:42:44Z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0x010100A464BE28730A3E47BC6E8C340E246978</vt:lpwstr>
  </property>
  <property fmtid="{D5CDD505-2E9C-101B-9397-08002B2CF9AE}" pid="3" name="MediaServiceImageTags">
    <vt:lpwstr/>
  </property>
</Properties>
</file>